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C\Documents\Récits de naissance\RECHERCHE\"/>
    </mc:Choice>
  </mc:AlternateContent>
  <xr:revisionPtr revIDLastSave="0" documentId="13_ncr:1_{43B80EC7-0425-4257-A2D7-BBDE21C6CA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udget total" sheetId="1" r:id="rId1"/>
    <sheet name="Détail - année 1" sheetId="2" r:id="rId2"/>
    <sheet name="Détail - année 2" sheetId="3" r:id="rId3"/>
    <sheet name="Détail - année 3" sheetId="4" r:id="rId4"/>
  </sheets>
  <calcPr calcId="191029"/>
  <extLst>
    <ext uri="GoogleSheetsCustomDataVersion2">
      <go:sheetsCustomData xmlns:go="http://customooxmlschemas.google.com/" r:id="rId8" roundtripDataChecksum="msSkiKAmEJwmbjOemLahNHo4nGHOsVtQmySyFoUkRlE="/>
    </ext>
  </extLst>
</workbook>
</file>

<file path=xl/calcChain.xml><?xml version="1.0" encoding="utf-8"?>
<calcChain xmlns="http://schemas.openxmlformats.org/spreadsheetml/2006/main">
  <c r="C23" i="1" l="1"/>
  <c r="C39" i="1"/>
  <c r="C42" i="1"/>
  <c r="C38" i="1"/>
  <c r="C37" i="1"/>
  <c r="C11" i="1"/>
  <c r="C34" i="4"/>
  <c r="C24" i="4"/>
  <c r="C19" i="4"/>
  <c r="C37" i="4" s="1"/>
  <c r="C36" i="3"/>
  <c r="C26" i="3"/>
  <c r="C21" i="3"/>
  <c r="C39" i="3" s="1"/>
  <c r="C11" i="3"/>
  <c r="C37" i="2"/>
  <c r="C38" i="2" s="1"/>
  <c r="C36" i="2"/>
  <c r="C27" i="2"/>
  <c r="C11" i="2"/>
  <c r="C22" i="2" s="1"/>
  <c r="C28" i="1"/>
  <c r="C41" i="2" l="1"/>
</calcChain>
</file>

<file path=xl/sharedStrings.xml><?xml version="1.0" encoding="utf-8"?>
<sst xmlns="http://schemas.openxmlformats.org/spreadsheetml/2006/main" count="213" uniqueCount="76">
  <si>
    <t>INTITULE DU PROJET :</t>
  </si>
  <si>
    <t xml:space="preserve">Imaginaires de la naissance – une épopée taboue </t>
  </si>
  <si>
    <t>PORTEUR.SE DU PROJET :</t>
  </si>
  <si>
    <t>Louise Roux</t>
  </si>
  <si>
    <t>ANNEE :</t>
  </si>
  <si>
    <t>2025-2026</t>
  </si>
  <si>
    <t>Dépenses éligibles</t>
  </si>
  <si>
    <t xml:space="preserve">Montant de l'aide demandée à ArTeC </t>
  </si>
  <si>
    <t>Co-financements</t>
  </si>
  <si>
    <t>Explication et justification de l'aide demandée</t>
  </si>
  <si>
    <t>Aide</t>
  </si>
  <si>
    <t>FONCTIONNEMENT</t>
  </si>
  <si>
    <t xml:space="preserve">Rémunération de prestation artistique </t>
  </si>
  <si>
    <t>Rémunération d'un artiste, d'un conférencier, d'un prestataire: coût libre (sur devis-facture ou GUSO)</t>
  </si>
  <si>
    <t>Stage</t>
  </si>
  <si>
    <t>Coût moyen d'un mois de stage: 600 €</t>
  </si>
  <si>
    <t>Frais de mission (voyage, hébergement uniquement). Détailler pour chaque voyage prévu.</t>
  </si>
  <si>
    <t xml:space="preserve">Les prestataires des marchés publics étant très coûteux en ce qui concerne les voyages et hébergements, il convient d'estimer le coût de chaque prestation à une fois et demie les prix affichés sur les outils de recherche standard. </t>
  </si>
  <si>
    <t>Frais de réception (prestation de traiteur ou restaurant sur bon de commande)</t>
  </si>
  <si>
    <t>Petit matériel (inférieur à 350 €), uniquement s'il ne peut être prêté par ArTeC</t>
  </si>
  <si>
    <t>Construction livrable</t>
  </si>
  <si>
    <t>Autres frais (préciser)</t>
  </si>
  <si>
    <t>Sous-total Fonctionnement</t>
  </si>
  <si>
    <t>EQUIPEMENT (détailler chaque besoin)</t>
  </si>
  <si>
    <t>Toutes vos demandes d'achat de matériel supérieur à 350 €</t>
  </si>
  <si>
    <t>Equipement &gt; 350 euros</t>
  </si>
  <si>
    <t>Sous-total Equipement</t>
  </si>
  <si>
    <t>PERSONNEL</t>
  </si>
  <si>
    <t>Rémunération intervenant.es extérieure.es (préciser le mode de rémunération souhaité, si possible)</t>
  </si>
  <si>
    <t>IGR</t>
  </si>
  <si>
    <t>Coût minimum dun mois de salaire chargé pour un IGR: 3300 €</t>
  </si>
  <si>
    <t>IGE</t>
  </si>
  <si>
    <t>Coût minimum dun mois de salaire chargé pour un IGE: 3000 €</t>
  </si>
  <si>
    <t>Autre type de contrat CCD d'usage</t>
  </si>
  <si>
    <t>Autre type de contrat</t>
  </si>
  <si>
    <t>Sous-total Personnel</t>
  </si>
  <si>
    <t>TOTAL</t>
  </si>
  <si>
    <t>Louise Roux et Alice Braun</t>
  </si>
  <si>
    <t>Rémunération de prestation artistique</t>
  </si>
  <si>
    <t>2500€ Nombril du Monde</t>
  </si>
  <si>
    <t xml:space="preserve">2 semaines de résidence Louise Roux/Isabelle Guidon/Anne Marcel, 10 jours au total </t>
  </si>
  <si>
    <t>300€ MSH Paris Nord</t>
  </si>
  <si>
    <t>1 prestation de présentation d'étape de travail à 300 € TTC (1 comédienne)</t>
  </si>
  <si>
    <t>1 costumière-sénographe</t>
  </si>
  <si>
    <t>1000€ Ville de Saint Denis</t>
  </si>
  <si>
    <t>1 prestation pour 5j de stage au Campus Condorcet</t>
  </si>
  <si>
    <t>Constuction d'un costume -secnographie et l'achat des instruments de musique</t>
  </si>
  <si>
    <t>200€ MSH Paris Nord</t>
  </si>
  <si>
    <t>Impression flyers et affiches</t>
  </si>
  <si>
    <t>1500€ MSH Paris Nord</t>
  </si>
  <si>
    <t>1 doctorant-coordination et transcriptions entretiens</t>
  </si>
  <si>
    <t>Autre type de contrat en CDD d'usage</t>
  </si>
  <si>
    <t>1000€ FDVA</t>
  </si>
  <si>
    <t>1 chargée de production et administration en CDD d'usage</t>
  </si>
  <si>
    <t>500€ FDVA</t>
  </si>
  <si>
    <t>1 chargée des relations publiques, médiation, communication</t>
  </si>
  <si>
    <t>5000€ Etat Politiques de la ville</t>
  </si>
  <si>
    <t xml:space="preserve">3 semaines de résidence Louise Roux/Isabelle Guidon/Anne Marcel, 15 jours au total </t>
  </si>
  <si>
    <t>4500€ MSH Paris Nord</t>
  </si>
  <si>
    <t>1000€ Campus Condorcet</t>
  </si>
  <si>
    <t>600€ MSH Paris Nord</t>
  </si>
  <si>
    <t>Frais pour Rachel Bower, poétesse britannique : 1 Billet AR GB&gt;PARIS, 2 nuitées à Paris pour nov 2026, Journée d’étude internationale</t>
  </si>
  <si>
    <t>Catering et frais de bouche pour Rachel Bower pour nov 2026, Journée d’étude internationale</t>
  </si>
  <si>
    <t>Autre type de contrat  en CDD d'usage</t>
  </si>
  <si>
    <t xml:space="preserve"> </t>
  </si>
  <si>
    <t xml:space="preserve">5 semaines de résidence Louise Roux/Isabelle Guidon/Anne Marcel, 25 jours au total </t>
  </si>
  <si>
    <t>2500€ Nombril du Monde et 5000€ Etat Politiques de la ville</t>
  </si>
  <si>
    <t>5 représentations du spectacle issu de la recherche-création (1 comédienne, 1 musicienne, 1 technicien)</t>
  </si>
  <si>
    <t>2 prestations pour 10j de stage au Campus Condorcet</t>
  </si>
  <si>
    <t>1000€ Ville de Saint Denis et 1000€ Campus Condorcet</t>
  </si>
  <si>
    <t>500€ MSH Paris Nord</t>
  </si>
  <si>
    <t>1 prestation de graphiste (réalisation d’affiche, flyers, documents de communication)</t>
  </si>
  <si>
    <t xml:space="preserve">1 chargée des relations publiques, médiation, communication en CDD d'usage </t>
  </si>
  <si>
    <t>2000 Ville de Saint Denis</t>
  </si>
  <si>
    <t>1000 Ville de Saint Denis</t>
  </si>
  <si>
    <t>1 doctorant-coordination de la recherche et transcriptions entretiens (facture)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</si>
</sst>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€&quot;_);[Red]\(#,##0\ &quot;€&quot;\)"/>
    <numFmt numFmtId="165" formatCode="_ * #,##0.00_)\ &quot;€&quot;_ ;_ * \(#,##0.00\)\ &quot;€&quot;_ ;_ * &quot;-&quot;??_)\ &quot;€&quot;_ ;_ @_ "/>
    <numFmt numFmtId="166" formatCode="[$€-2]\ #,##0"/>
    <numFmt numFmtId="167" formatCode="[$-40C]General"/>
    <numFmt numFmtId="168" formatCode="_ * #,##0_)\ &quot;€&quot;_ ;_ * \(#,##0\)\ &quot;€&quot;_ ;_ * &quot;-&quot;??_)\ &quot;€&quot;_ ;_ @_ "/>
  </numFmts>
  <fonts count="19" x14ac:knownFonts="1">
    <font>
      <sz val="12"/>
      <color theme="1"/>
      <name val="Calibri"/>
      <scheme val="minor"/>
    </font>
    <font>
      <sz val="10"/>
      <color theme="1"/>
      <name val="Calibr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C55A11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7030A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b/>
      <sz val="12"/>
      <color rgb="FF2B3489"/>
      <name val="Calibri"/>
      <family val="2"/>
    </font>
    <font>
      <b/>
      <sz val="11"/>
      <color rgb="FF7030A0"/>
      <name val="Calibri"/>
      <family val="2"/>
    </font>
    <font>
      <b/>
      <sz val="10"/>
      <color rgb="FF674EA7"/>
      <name val="Calibri"/>
      <family val="2"/>
    </font>
    <font>
      <b/>
      <sz val="10"/>
      <color rgb="FF7030A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6A9F96"/>
        <bgColor rgb="FF6A9F96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6" fontId="4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/>
    <xf numFmtId="0" fontId="5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 vertical="center"/>
    </xf>
    <xf numFmtId="0" fontId="9" fillId="0" borderId="7" xfId="0" applyFont="1" applyBorder="1"/>
    <xf numFmtId="0" fontId="9" fillId="0" borderId="7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7" fontId="10" fillId="0" borderId="7" xfId="0" applyNumberFormat="1" applyFont="1" applyBorder="1"/>
    <xf numFmtId="0" fontId="11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 vertical="center"/>
    </xf>
    <xf numFmtId="167" fontId="10" fillId="0" borderId="7" xfId="0" applyNumberFormat="1" applyFont="1" applyBorder="1" applyAlignment="1">
      <alignment wrapText="1"/>
    </xf>
    <xf numFmtId="165" fontId="1" fillId="0" borderId="7" xfId="0" applyNumberFormat="1" applyFont="1" applyBorder="1"/>
    <xf numFmtId="165" fontId="12" fillId="0" borderId="7" xfId="0" applyNumberFormat="1" applyFont="1" applyBorder="1"/>
    <xf numFmtId="0" fontId="1" fillId="0" borderId="7" xfId="0" applyFont="1" applyBorder="1" applyAlignment="1">
      <alignment vertical="top" wrapText="1"/>
    </xf>
    <xf numFmtId="165" fontId="13" fillId="0" borderId="7" xfId="0" applyNumberFormat="1" applyFont="1" applyBorder="1"/>
    <xf numFmtId="0" fontId="1" fillId="0" borderId="7" xfId="0" applyFont="1" applyBorder="1" applyAlignment="1">
      <alignment vertical="top"/>
    </xf>
    <xf numFmtId="0" fontId="12" fillId="0" borderId="7" xfId="0" applyFont="1" applyBorder="1"/>
    <xf numFmtId="0" fontId="1" fillId="0" borderId="7" xfId="0" applyFont="1" applyBorder="1" applyAlignment="1">
      <alignment wrapText="1"/>
    </xf>
    <xf numFmtId="0" fontId="14" fillId="0" borderId="7" xfId="0" applyFont="1" applyBorder="1"/>
    <xf numFmtId="165" fontId="14" fillId="0" borderId="7" xfId="0" applyNumberFormat="1" applyFont="1" applyBorder="1"/>
    <xf numFmtId="165" fontId="15" fillId="0" borderId="7" xfId="0" applyNumberFormat="1" applyFont="1" applyBorder="1"/>
    <xf numFmtId="168" fontId="7" fillId="0" borderId="7" xfId="0" applyNumberFormat="1" applyFont="1" applyBorder="1" applyAlignment="1">
      <alignment horizontal="left"/>
    </xf>
    <xf numFmtId="164" fontId="8" fillId="0" borderId="7" xfId="0" applyNumberFormat="1" applyFont="1" applyBorder="1" applyAlignment="1">
      <alignment horizontal="left"/>
    </xf>
    <xf numFmtId="0" fontId="7" fillId="0" borderId="0" xfId="0" applyFont="1"/>
    <xf numFmtId="168" fontId="7" fillId="0" borderId="7" xfId="0" applyNumberFormat="1" applyFont="1" applyBorder="1" applyAlignment="1">
      <alignment horizontal="center"/>
    </xf>
    <xf numFmtId="0" fontId="7" fillId="4" borderId="7" xfId="0" applyFont="1" applyFill="1" applyBorder="1" applyAlignment="1">
      <alignment horizontal="left" vertical="center"/>
    </xf>
    <xf numFmtId="168" fontId="7" fillId="0" borderId="0" xfId="0" applyNumberFormat="1" applyFont="1" applyAlignment="1">
      <alignment horizontal="left"/>
    </xf>
    <xf numFmtId="168" fontId="1" fillId="0" borderId="7" xfId="0" applyNumberFormat="1" applyFont="1" applyBorder="1" applyAlignment="1">
      <alignment horizontal="left"/>
    </xf>
    <xf numFmtId="165" fontId="8" fillId="0" borderId="7" xfId="0" applyNumberFormat="1" applyFont="1" applyBorder="1"/>
    <xf numFmtId="165" fontId="16" fillId="0" borderId="7" xfId="0" applyNumberFormat="1" applyFont="1" applyBorder="1"/>
    <xf numFmtId="168" fontId="1" fillId="0" borderId="7" xfId="0" applyNumberFormat="1" applyFont="1" applyBorder="1"/>
    <xf numFmtId="168" fontId="14" fillId="0" borderId="7" xfId="0" applyNumberFormat="1" applyFont="1" applyBorder="1"/>
    <xf numFmtId="0" fontId="8" fillId="4" borderId="7" xfId="0" applyFont="1" applyFill="1" applyBorder="1" applyAlignment="1">
      <alignment horizontal="left"/>
    </xf>
    <xf numFmtId="165" fontId="7" fillId="0" borderId="7" xfId="0" applyNumberFormat="1" applyFont="1" applyBorder="1" applyAlignment="1">
      <alignment horizontal="left"/>
    </xf>
    <xf numFmtId="165" fontId="1" fillId="0" borderId="7" xfId="0" applyNumberFormat="1" applyFont="1" applyBorder="1" applyAlignment="1">
      <alignment horizontal="left"/>
    </xf>
    <xf numFmtId="165" fontId="7" fillId="0" borderId="7" xfId="0" applyNumberFormat="1" applyFont="1" applyBorder="1" applyAlignment="1">
      <alignment horizontal="center"/>
    </xf>
    <xf numFmtId="165" fontId="15" fillId="4" borderId="7" xfId="0" applyNumberFormat="1" applyFont="1" applyFill="1" applyBorder="1"/>
    <xf numFmtId="0" fontId="7" fillId="0" borderId="10" xfId="0" applyFont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8" xfId="0" applyFont="1" applyBorder="1"/>
    <xf numFmtId="164" fontId="17" fillId="0" borderId="7" xfId="0" applyNumberFormat="1" applyFont="1" applyBorder="1" applyAlignment="1">
      <alignment horizontal="left"/>
    </xf>
    <xf numFmtId="0" fontId="18" fillId="4" borderId="12" xfId="0" applyFont="1" applyFill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165" fontId="12" fillId="0" borderId="7" xfId="0" applyNumberFormat="1" applyFont="1" applyBorder="1" applyAlignment="1">
      <alignment horizontal="left"/>
    </xf>
    <xf numFmtId="165" fontId="13" fillId="0" borderId="7" xfId="0" applyNumberFormat="1" applyFont="1" applyBorder="1" applyAlignment="1">
      <alignment horizontal="left"/>
    </xf>
    <xf numFmtId="168" fontId="7" fillId="0" borderId="7" xfId="0" applyNumberFormat="1" applyFont="1" applyBorder="1"/>
    <xf numFmtId="168" fontId="7" fillId="0" borderId="0" xfId="0" applyNumberFormat="1" applyFont="1"/>
    <xf numFmtId="0" fontId="8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1</xdr:row>
      <xdr:rowOff>0</xdr:rowOff>
    </xdr:from>
    <xdr:ext cx="2524125" cy="75247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714625" cy="75247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676525" cy="752475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714625" cy="752475"/>
    <xdr:pic>
      <xdr:nvPicPr>
        <xdr:cNvPr id="5" name="image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676525" cy="752475"/>
    <xdr:pic>
      <xdr:nvPicPr>
        <xdr:cNvPr id="6" name="image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714625" cy="752475"/>
    <xdr:pic>
      <xdr:nvPicPr>
        <xdr:cNvPr id="7" name="image2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676525" cy="752475"/>
    <xdr:pic>
      <xdr:nvPicPr>
        <xdr:cNvPr id="8" name="image1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1</xdr:row>
      <xdr:rowOff>0</xdr:rowOff>
    </xdr:from>
    <xdr:ext cx="2676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714625" cy="75247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676525" cy="752475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524125" cy="752475"/>
    <xdr:pic>
      <xdr:nvPicPr>
        <xdr:cNvPr id="5" name="image2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714625" cy="752475"/>
    <xdr:pic>
      <xdr:nvPicPr>
        <xdr:cNvPr id="6" name="image2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676525" cy="752475"/>
    <xdr:pic>
      <xdr:nvPicPr>
        <xdr:cNvPr id="7" name="image1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714625" cy="752475"/>
    <xdr:pic>
      <xdr:nvPicPr>
        <xdr:cNvPr id="8" name="image2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676525" cy="752475"/>
    <xdr:pic>
      <xdr:nvPicPr>
        <xdr:cNvPr id="9" name="image1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714625" cy="752475"/>
    <xdr:pic>
      <xdr:nvPicPr>
        <xdr:cNvPr id="10" name="image2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676525" cy="752475"/>
    <xdr:pic>
      <xdr:nvPicPr>
        <xdr:cNvPr id="11" name="image1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1</xdr:row>
      <xdr:rowOff>0</xdr:rowOff>
    </xdr:from>
    <xdr:ext cx="2714625" cy="75247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676525" cy="7524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714625" cy="752475"/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676525" cy="752475"/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524125" cy="752475"/>
    <xdr:pic>
      <xdr:nvPicPr>
        <xdr:cNvPr id="6" name="image2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714625" cy="752475"/>
    <xdr:pic>
      <xdr:nvPicPr>
        <xdr:cNvPr id="7" name="image2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676525" cy="752475"/>
    <xdr:pic>
      <xdr:nvPicPr>
        <xdr:cNvPr id="8" name="image1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714625" cy="752475"/>
    <xdr:pic>
      <xdr:nvPicPr>
        <xdr:cNvPr id="9" name="image2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676525" cy="752475"/>
    <xdr:pic>
      <xdr:nvPicPr>
        <xdr:cNvPr id="10" name="image1.jp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714625" cy="752475"/>
    <xdr:pic>
      <xdr:nvPicPr>
        <xdr:cNvPr id="11" name="image2.jp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676525" cy="752475"/>
    <xdr:pic>
      <xdr:nvPicPr>
        <xdr:cNvPr id="12" name="image1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1</xdr:row>
      <xdr:rowOff>0</xdr:rowOff>
    </xdr:from>
    <xdr:ext cx="2714625" cy="75247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676525" cy="7524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524125" cy="752475"/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714625" cy="752475"/>
    <xdr:pic>
      <xdr:nvPicPr>
        <xdr:cNvPr id="5" name="image2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676525" cy="752475"/>
    <xdr:pic>
      <xdr:nvPicPr>
        <xdr:cNvPr id="6" name="image1.jp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714625" cy="752475"/>
    <xdr:pic>
      <xdr:nvPicPr>
        <xdr:cNvPr id="7" name="image2.jp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676525" cy="752475"/>
    <xdr:pic>
      <xdr:nvPicPr>
        <xdr:cNvPr id="8" name="image1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714625" cy="752475"/>
    <xdr:pic>
      <xdr:nvPicPr>
        <xdr:cNvPr id="9" name="image2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1</xdr:row>
      <xdr:rowOff>0</xdr:rowOff>
    </xdr:from>
    <xdr:ext cx="2676525" cy="752475"/>
    <xdr:pic>
      <xdr:nvPicPr>
        <xdr:cNvPr id="10" name="image1.jp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topLeftCell="B19" workbookViewId="0">
      <selection activeCell="E38" sqref="E38"/>
    </sheetView>
  </sheetViews>
  <sheetFormatPr baseColWidth="10" defaultColWidth="11.125" defaultRowHeight="15" customHeight="1" x14ac:dyDescent="0.25"/>
  <cols>
    <col min="1" max="1" width="11.5" customWidth="1"/>
    <col min="2" max="2" width="43.875" customWidth="1"/>
    <col min="3" max="3" width="26.875" customWidth="1"/>
    <col min="4" max="4" width="40.125" customWidth="1"/>
    <col min="5" max="5" width="78.875" customWidth="1"/>
    <col min="6" max="6" width="11.5" customWidth="1"/>
    <col min="7" max="7" width="52.5" customWidth="1"/>
    <col min="8" max="26" width="11.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4.75" customHeight="1" x14ac:dyDescent="0.25">
      <c r="A3" s="1"/>
      <c r="B3" s="1"/>
      <c r="C3" s="2" t="s">
        <v>0</v>
      </c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"/>
      <c r="C4" s="4" t="s">
        <v>2</v>
      </c>
      <c r="D4" s="5" t="s">
        <v>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6" t="s">
        <v>4</v>
      </c>
      <c r="D5" s="7" t="s">
        <v>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8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0"/>
      <c r="B8" s="11" t="s">
        <v>6</v>
      </c>
      <c r="C8" s="12" t="s">
        <v>7</v>
      </c>
      <c r="D8" s="11" t="s">
        <v>8</v>
      </c>
      <c r="E8" s="11" t="s">
        <v>9</v>
      </c>
      <c r="F8" s="10"/>
      <c r="G8" s="13" t="s">
        <v>10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 x14ac:dyDescent="0.25">
      <c r="A9" s="1"/>
      <c r="B9" s="14"/>
      <c r="C9" s="14"/>
      <c r="D9" s="15"/>
      <c r="E9" s="16"/>
      <c r="F9" s="1"/>
      <c r="G9" s="1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8" t="s">
        <v>11</v>
      </c>
      <c r="C10" s="19"/>
      <c r="D10" s="20"/>
      <c r="E10" s="64"/>
      <c r="F10" s="1"/>
      <c r="G10" s="1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22" t="s">
        <v>12</v>
      </c>
      <c r="C11" s="71">
        <f>'Détail - année 1'!C11+'Détail - année 2'!C11</f>
        <v>13800</v>
      </c>
      <c r="D11" s="73" t="s">
        <v>66</v>
      </c>
      <c r="E11" s="65" t="s">
        <v>65</v>
      </c>
      <c r="F11" s="1"/>
      <c r="G11" s="2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22" t="s">
        <v>12</v>
      </c>
      <c r="C12" s="71"/>
      <c r="D12" s="66" t="s">
        <v>41</v>
      </c>
      <c r="E12" s="67" t="s">
        <v>42</v>
      </c>
      <c r="F12" s="1"/>
      <c r="G12" s="23" t="s">
        <v>13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22" t="s">
        <v>12</v>
      </c>
      <c r="C13" s="71">
        <v>2000</v>
      </c>
      <c r="D13" s="48"/>
      <c r="E13" s="26" t="s">
        <v>43</v>
      </c>
      <c r="F13" s="1"/>
      <c r="G13" s="2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22" t="s">
        <v>12</v>
      </c>
      <c r="C14" s="71"/>
      <c r="D14" s="48" t="s">
        <v>69</v>
      </c>
      <c r="E14" s="26" t="s">
        <v>68</v>
      </c>
      <c r="F14" s="1"/>
      <c r="G14" s="2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22" t="s">
        <v>12</v>
      </c>
      <c r="C15" s="71"/>
      <c r="D15" s="25" t="s">
        <v>58</v>
      </c>
      <c r="E15" s="26" t="s">
        <v>67</v>
      </c>
      <c r="F15" s="1"/>
      <c r="G15" s="2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22" t="s">
        <v>14</v>
      </c>
      <c r="C16" s="71"/>
      <c r="D16" s="25"/>
      <c r="E16" s="63"/>
      <c r="F16" s="1"/>
      <c r="G16" s="27" t="s">
        <v>15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28" t="s">
        <v>16</v>
      </c>
      <c r="C17" s="71"/>
      <c r="D17" s="25" t="s">
        <v>60</v>
      </c>
      <c r="E17" s="26" t="s">
        <v>61</v>
      </c>
      <c r="F17" s="1"/>
      <c r="G17" s="23" t="s">
        <v>17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28" t="s">
        <v>18</v>
      </c>
      <c r="C18" s="72"/>
      <c r="D18" s="25" t="s">
        <v>60</v>
      </c>
      <c r="E18" s="26" t="s">
        <v>62</v>
      </c>
      <c r="F18" s="1"/>
      <c r="G18" s="2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28" t="s">
        <v>19</v>
      </c>
      <c r="C19" s="71"/>
      <c r="D19" s="25"/>
      <c r="E19" s="26"/>
      <c r="F19" s="1"/>
      <c r="G19" s="2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30" t="s">
        <v>20</v>
      </c>
      <c r="C20" s="71"/>
      <c r="D20" s="48" t="s">
        <v>73</v>
      </c>
      <c r="E20" s="68" t="s">
        <v>46</v>
      </c>
      <c r="F20" s="1"/>
      <c r="G20" s="2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30" t="s">
        <v>21</v>
      </c>
      <c r="C21" s="71"/>
      <c r="D21" s="25" t="s">
        <v>70</v>
      </c>
      <c r="E21" s="26" t="s">
        <v>48</v>
      </c>
      <c r="F21" s="1"/>
      <c r="G21" s="2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31"/>
      <c r="C22" s="71"/>
      <c r="D22" s="25"/>
      <c r="E22" s="26"/>
      <c r="F22" s="1"/>
      <c r="G22" s="2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31" t="s">
        <v>22</v>
      </c>
      <c r="C23" s="56">
        <f>SUM(C11:C22)</f>
        <v>15800</v>
      </c>
      <c r="D23" s="25"/>
      <c r="E23" s="26"/>
      <c r="F23" s="1"/>
      <c r="G23" s="2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24"/>
      <c r="C24" s="24"/>
      <c r="D24" s="25"/>
      <c r="E24" s="26"/>
      <c r="F24" s="1"/>
      <c r="G24" s="2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8" t="s">
        <v>23</v>
      </c>
      <c r="C25" s="33"/>
      <c r="D25" s="34"/>
      <c r="E25" s="35"/>
      <c r="F25" s="1"/>
      <c r="G25" s="27" t="s">
        <v>24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32" t="s">
        <v>25</v>
      </c>
      <c r="C26" s="24"/>
      <c r="D26" s="25"/>
      <c r="E26" s="26"/>
      <c r="F26" s="1"/>
      <c r="G26" s="2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24"/>
      <c r="C27" s="24"/>
      <c r="D27" s="25"/>
      <c r="E27" s="26"/>
      <c r="F27" s="1"/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31" t="s">
        <v>26</v>
      </c>
      <c r="C28" s="32">
        <f>SUM(C26)</f>
        <v>0</v>
      </c>
      <c r="D28" s="25"/>
      <c r="E28" s="26"/>
      <c r="F28" s="1"/>
      <c r="G28" s="2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4"/>
      <c r="C29" s="14"/>
      <c r="D29" s="15"/>
      <c r="E29" s="16"/>
      <c r="F29" s="1"/>
      <c r="G29" s="2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4"/>
      <c r="C30" s="14"/>
      <c r="D30" s="15"/>
      <c r="E30" s="16"/>
      <c r="F30" s="1"/>
      <c r="G30" s="2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4"/>
      <c r="C31" s="14"/>
      <c r="D31" s="15"/>
      <c r="E31" s="16"/>
      <c r="F31" s="1"/>
      <c r="G31" s="2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8" t="s">
        <v>27</v>
      </c>
      <c r="C32" s="19"/>
      <c r="D32" s="20"/>
      <c r="E32" s="21"/>
      <c r="F32" s="1"/>
      <c r="G32" s="2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36" t="s">
        <v>28</v>
      </c>
      <c r="C33" s="56"/>
      <c r="D33" s="54" t="s">
        <v>49</v>
      </c>
      <c r="E33" s="39" t="s">
        <v>71</v>
      </c>
      <c r="F33" s="1"/>
      <c r="G33" s="2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36" t="s">
        <v>28</v>
      </c>
      <c r="C34" s="53">
        <v>2000</v>
      </c>
      <c r="D34" s="69"/>
      <c r="E34" s="39" t="s">
        <v>75</v>
      </c>
      <c r="F34" s="1"/>
      <c r="G34" s="2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27" t="s">
        <v>29</v>
      </c>
      <c r="C35" s="56"/>
      <c r="D35" s="38"/>
      <c r="E35" s="39"/>
      <c r="F35" s="1"/>
      <c r="G35" s="27" t="s">
        <v>30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27" t="s">
        <v>31</v>
      </c>
      <c r="C36" s="56"/>
      <c r="D36" s="40"/>
      <c r="E36" s="39"/>
      <c r="F36" s="1"/>
      <c r="G36" s="27" t="s">
        <v>32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27" t="s">
        <v>33</v>
      </c>
      <c r="C37" s="56">
        <f>'Détail - année 1'!C36+'Détail - année 2'!C34</f>
        <v>3375</v>
      </c>
      <c r="D37" s="55" t="s">
        <v>52</v>
      </c>
      <c r="E37" s="39" t="s">
        <v>53</v>
      </c>
      <c r="F37" s="1"/>
      <c r="G37" s="2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27" t="s">
        <v>33</v>
      </c>
      <c r="C38" s="56">
        <f>'Détail - année 1'!C37+'Détail - année 2'!C35</f>
        <v>1250</v>
      </c>
      <c r="D38" s="55" t="s">
        <v>54</v>
      </c>
      <c r="E38" s="39" t="s">
        <v>72</v>
      </c>
      <c r="F38" s="1"/>
      <c r="G38" s="1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31" t="s">
        <v>35</v>
      </c>
      <c r="C39" s="56">
        <f>SUM(C33:C38)</f>
        <v>6625</v>
      </c>
      <c r="D39" s="38"/>
      <c r="E39" s="41"/>
      <c r="F39" s="1"/>
      <c r="G39" s="1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31"/>
      <c r="C40" s="56"/>
      <c r="D40" s="38"/>
      <c r="E40" s="41"/>
      <c r="F40" s="1"/>
      <c r="G40" s="1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42"/>
      <c r="C41" s="56"/>
      <c r="D41" s="38"/>
      <c r="E41" s="4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44" t="s">
        <v>36</v>
      </c>
      <c r="C42" s="45">
        <f>SUM(C23,C28,C39,)</f>
        <v>22425</v>
      </c>
      <c r="D42" s="46">
        <v>21000</v>
      </c>
      <c r="E42" s="17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4"/>
  <sheetViews>
    <sheetView topLeftCell="A21" workbookViewId="0">
      <selection activeCell="D20" sqref="D20"/>
    </sheetView>
  </sheetViews>
  <sheetFormatPr baseColWidth="10" defaultColWidth="11.125" defaultRowHeight="15" customHeight="1" x14ac:dyDescent="0.25"/>
  <cols>
    <col min="1" max="1" width="11.5" customWidth="1"/>
    <col min="2" max="2" width="43.875" customWidth="1"/>
    <col min="3" max="3" width="26.875" customWidth="1"/>
    <col min="4" max="4" width="25.875" customWidth="1"/>
    <col min="5" max="5" width="60.5" customWidth="1"/>
    <col min="6" max="6" width="11.5" customWidth="1"/>
    <col min="7" max="7" width="52.5" customWidth="1"/>
    <col min="8" max="26" width="11.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1" customHeight="1" x14ac:dyDescent="0.25">
      <c r="A3" s="1"/>
      <c r="B3" s="1"/>
      <c r="C3" s="2" t="s">
        <v>0</v>
      </c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1"/>
      <c r="B4" s="1"/>
      <c r="C4" s="4" t="s">
        <v>2</v>
      </c>
      <c r="D4" s="5" t="s">
        <v>37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6" t="s">
        <v>4</v>
      </c>
      <c r="D5" s="7">
        <v>2025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8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0"/>
      <c r="B8" s="11" t="s">
        <v>6</v>
      </c>
      <c r="C8" s="12" t="s">
        <v>7</v>
      </c>
      <c r="D8" s="11" t="s">
        <v>8</v>
      </c>
      <c r="E8" s="11" t="s">
        <v>9</v>
      </c>
      <c r="F8" s="10"/>
      <c r="G8" s="13" t="s">
        <v>10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 x14ac:dyDescent="0.25">
      <c r="A9" s="1"/>
      <c r="B9" s="14"/>
      <c r="C9" s="14"/>
      <c r="D9" s="15"/>
      <c r="E9" s="16"/>
      <c r="F9" s="1"/>
      <c r="G9" s="1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8" t="s">
        <v>11</v>
      </c>
      <c r="C10" s="19"/>
      <c r="D10" s="20"/>
      <c r="E10" s="21"/>
      <c r="F10" s="1"/>
      <c r="G10" s="1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22" t="s">
        <v>38</v>
      </c>
      <c r="C11" s="47">
        <f>(3*2*5*280+3*2*20)-2500</f>
        <v>6020</v>
      </c>
      <c r="D11" s="48" t="s">
        <v>39</v>
      </c>
      <c r="E11" s="49" t="s">
        <v>40</v>
      </c>
      <c r="F11" s="1"/>
      <c r="G11" s="23" t="s">
        <v>13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22" t="s">
        <v>38</v>
      </c>
      <c r="C12" s="50"/>
      <c r="D12" s="48" t="s">
        <v>41</v>
      </c>
      <c r="E12" s="51" t="s">
        <v>42</v>
      </c>
      <c r="F12" s="1"/>
      <c r="G12" s="2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22" t="s">
        <v>38</v>
      </c>
      <c r="C13" s="47">
        <v>2000</v>
      </c>
      <c r="D13" s="48"/>
      <c r="E13" s="26" t="s">
        <v>43</v>
      </c>
      <c r="F13" s="1"/>
      <c r="G13" s="2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22" t="s">
        <v>38</v>
      </c>
      <c r="C14" s="47"/>
      <c r="D14" s="48" t="s">
        <v>44</v>
      </c>
      <c r="E14" s="26" t="s">
        <v>45</v>
      </c>
      <c r="F14" s="1"/>
      <c r="G14" s="2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22" t="s">
        <v>14</v>
      </c>
      <c r="C15" s="47"/>
      <c r="D15" s="25"/>
      <c r="E15" s="26"/>
      <c r="F15" s="1"/>
      <c r="G15" s="27" t="s">
        <v>15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28" t="s">
        <v>16</v>
      </c>
      <c r="C16" s="47"/>
      <c r="D16" s="25"/>
      <c r="E16" s="26"/>
      <c r="F16" s="1"/>
      <c r="G16" s="23" t="s">
        <v>17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28" t="s">
        <v>18</v>
      </c>
      <c r="C17" s="52"/>
      <c r="D17" s="25"/>
      <c r="E17" s="26"/>
      <c r="F17" s="1"/>
      <c r="G17" s="2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28" t="s">
        <v>19</v>
      </c>
      <c r="C18" s="47"/>
      <c r="D18" s="25"/>
      <c r="E18" s="26"/>
      <c r="F18" s="1"/>
      <c r="G18" s="2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30" t="s">
        <v>20</v>
      </c>
      <c r="C19" s="47"/>
      <c r="D19" s="48" t="s">
        <v>74</v>
      </c>
      <c r="E19" s="26" t="s">
        <v>46</v>
      </c>
      <c r="F19" s="1"/>
      <c r="G19" s="2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30" t="s">
        <v>21</v>
      </c>
      <c r="C20" s="47"/>
      <c r="D20" s="25" t="s">
        <v>47</v>
      </c>
      <c r="E20" s="26" t="s">
        <v>48</v>
      </c>
      <c r="F20" s="1"/>
      <c r="G20" s="2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31"/>
      <c r="C21" s="47"/>
      <c r="D21" s="25"/>
      <c r="E21" s="26"/>
      <c r="F21" s="1"/>
      <c r="G21" s="2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31" t="s">
        <v>22</v>
      </c>
      <c r="C22" s="47">
        <f>SUM(C11:C21)</f>
        <v>8020</v>
      </c>
      <c r="D22" s="25"/>
      <c r="E22" s="26"/>
      <c r="F22" s="1"/>
      <c r="G22" s="2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24"/>
      <c r="C23" s="47"/>
      <c r="D23" s="25"/>
      <c r="E23" s="26"/>
      <c r="F23" s="1"/>
      <c r="G23" s="2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8" t="s">
        <v>23</v>
      </c>
      <c r="C24" s="33"/>
      <c r="D24" s="34"/>
      <c r="E24" s="35"/>
      <c r="F24" s="1"/>
      <c r="G24" s="27" t="s">
        <v>24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32" t="s">
        <v>25</v>
      </c>
      <c r="C25" s="24"/>
      <c r="D25" s="25"/>
      <c r="E25" s="26"/>
      <c r="F25" s="1"/>
      <c r="G25" s="2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24"/>
      <c r="C26" s="24"/>
      <c r="D26" s="25"/>
      <c r="E26" s="26"/>
      <c r="F26" s="1"/>
      <c r="G26" s="2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31" t="s">
        <v>26</v>
      </c>
      <c r="C27" s="32">
        <f>SUM(C25)</f>
        <v>0</v>
      </c>
      <c r="D27" s="25"/>
      <c r="E27" s="26"/>
      <c r="F27" s="1"/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4"/>
      <c r="C28" s="14"/>
      <c r="D28" s="15"/>
      <c r="E28" s="16"/>
      <c r="F28" s="1"/>
      <c r="G28" s="2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4"/>
      <c r="C29" s="14"/>
      <c r="D29" s="15"/>
      <c r="E29" s="16"/>
      <c r="F29" s="1"/>
      <c r="G29" s="2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4"/>
      <c r="C30" s="14"/>
      <c r="D30" s="15"/>
      <c r="E30" s="16"/>
      <c r="F30" s="1"/>
      <c r="G30" s="2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8" t="s">
        <v>27</v>
      </c>
      <c r="C31" s="19"/>
      <c r="D31" s="20"/>
      <c r="E31" s="21"/>
      <c r="F31" s="1"/>
      <c r="G31" s="2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36" t="s">
        <v>28</v>
      </c>
      <c r="C32" s="53"/>
      <c r="D32" s="54" t="s">
        <v>49</v>
      </c>
      <c r="E32" s="39" t="s">
        <v>71</v>
      </c>
      <c r="F32" s="1"/>
      <c r="G32" s="2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36" t="s">
        <v>28</v>
      </c>
      <c r="C33" s="53">
        <v>1000</v>
      </c>
      <c r="D33" s="54"/>
      <c r="E33" s="39" t="s">
        <v>50</v>
      </c>
      <c r="F33" s="1"/>
      <c r="G33" s="2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27" t="s">
        <v>29</v>
      </c>
      <c r="C34" s="53"/>
      <c r="D34" s="38"/>
      <c r="E34" s="39"/>
      <c r="F34" s="1"/>
      <c r="G34" s="27" t="s">
        <v>30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27" t="s">
        <v>31</v>
      </c>
      <c r="C35" s="53"/>
      <c r="D35" s="40"/>
      <c r="E35" s="39"/>
      <c r="F35" s="1"/>
      <c r="G35" s="27" t="s">
        <v>32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27" t="s">
        <v>51</v>
      </c>
      <c r="C36" s="53">
        <f>2975-1000</f>
        <v>1975</v>
      </c>
      <c r="D36" s="55" t="s">
        <v>52</v>
      </c>
      <c r="E36" s="39" t="s">
        <v>53</v>
      </c>
      <c r="F36" s="1"/>
      <c r="G36" s="2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27" t="s">
        <v>51</v>
      </c>
      <c r="C37" s="53">
        <f>875-500</f>
        <v>375</v>
      </c>
      <c r="D37" s="55" t="s">
        <v>54</v>
      </c>
      <c r="E37" s="39" t="s">
        <v>55</v>
      </c>
      <c r="F37" s="1"/>
      <c r="G37" s="1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31" t="s">
        <v>35</v>
      </c>
      <c r="C38" s="47">
        <f>SUM(C32:C37)</f>
        <v>3350</v>
      </c>
      <c r="D38" s="38"/>
      <c r="E38" s="41"/>
      <c r="F38" s="1"/>
      <c r="G38" s="1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31"/>
      <c r="C39" s="53"/>
      <c r="D39" s="38"/>
      <c r="E39" s="41"/>
      <c r="F39" s="1"/>
      <c r="G39" s="1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42"/>
      <c r="C40" s="56"/>
      <c r="D40" s="38"/>
      <c r="E40" s="4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44" t="s">
        <v>36</v>
      </c>
      <c r="C41" s="57">
        <f>SUM(C22,C27,C38,)</f>
        <v>11370</v>
      </c>
      <c r="D41" s="46">
        <v>8000</v>
      </c>
      <c r="E41" s="1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2"/>
  <sheetViews>
    <sheetView topLeftCell="A22" workbookViewId="0">
      <selection activeCell="D19" sqref="D19"/>
    </sheetView>
  </sheetViews>
  <sheetFormatPr baseColWidth="10" defaultColWidth="11.125" defaultRowHeight="15" customHeight="1" x14ac:dyDescent="0.25"/>
  <cols>
    <col min="1" max="1" width="11.5" customWidth="1"/>
    <col min="2" max="2" width="43.875" customWidth="1"/>
    <col min="3" max="3" width="26.875" customWidth="1"/>
    <col min="4" max="4" width="25.875" customWidth="1"/>
    <col min="5" max="5" width="88.5" customWidth="1"/>
    <col min="6" max="6" width="11.5" customWidth="1"/>
    <col min="7" max="7" width="52.5" customWidth="1"/>
    <col min="8" max="26" width="11.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 x14ac:dyDescent="0.25">
      <c r="A3" s="1"/>
      <c r="B3" s="1"/>
      <c r="C3" s="2" t="s">
        <v>0</v>
      </c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1"/>
      <c r="B4" s="1"/>
      <c r="C4" s="4" t="s">
        <v>2</v>
      </c>
      <c r="D4" s="5" t="s">
        <v>37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6" t="s">
        <v>4</v>
      </c>
      <c r="D5" s="7">
        <v>2026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8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0"/>
      <c r="B8" s="11" t="s">
        <v>6</v>
      </c>
      <c r="C8" s="12" t="s">
        <v>7</v>
      </c>
      <c r="D8" s="11" t="s">
        <v>8</v>
      </c>
      <c r="E8" s="11" t="s">
        <v>9</v>
      </c>
      <c r="F8" s="10"/>
      <c r="G8" s="13" t="s">
        <v>10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 x14ac:dyDescent="0.25">
      <c r="A9" s="1"/>
      <c r="B9" s="14"/>
      <c r="C9" s="14"/>
      <c r="D9" s="15"/>
      <c r="E9" s="16"/>
      <c r="F9" s="1"/>
      <c r="G9" s="1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8" t="s">
        <v>11</v>
      </c>
      <c r="C10" s="19"/>
      <c r="D10" s="20"/>
      <c r="E10" s="21"/>
      <c r="F10" s="1"/>
      <c r="G10" s="1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22" t="s">
        <v>38</v>
      </c>
      <c r="C11" s="47">
        <f>(3*3*5*280+3*3*20)-5000</f>
        <v>7780</v>
      </c>
      <c r="D11" s="25" t="s">
        <v>56</v>
      </c>
      <c r="E11" s="49" t="s">
        <v>57</v>
      </c>
      <c r="F11" s="1"/>
      <c r="G11" s="23" t="s">
        <v>13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22" t="s">
        <v>38</v>
      </c>
      <c r="C12" s="50"/>
      <c r="D12" s="25" t="s">
        <v>58</v>
      </c>
      <c r="E12" s="26" t="s">
        <v>67</v>
      </c>
      <c r="F12" s="1"/>
      <c r="G12" s="2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22" t="s">
        <v>38</v>
      </c>
      <c r="C13" s="47"/>
      <c r="D13" s="48" t="s">
        <v>59</v>
      </c>
      <c r="E13" s="26" t="s">
        <v>45</v>
      </c>
      <c r="F13" s="1"/>
      <c r="G13" s="2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22" t="s">
        <v>14</v>
      </c>
      <c r="C14" s="47"/>
      <c r="D14" s="25"/>
      <c r="E14" s="26"/>
      <c r="F14" s="1"/>
      <c r="G14" s="27" t="s">
        <v>15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28" t="s">
        <v>16</v>
      </c>
      <c r="C15" s="47"/>
      <c r="D15" s="25" t="s">
        <v>60</v>
      </c>
      <c r="E15" s="26" t="s">
        <v>61</v>
      </c>
      <c r="F15" s="1"/>
      <c r="G15" s="23" t="s">
        <v>17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28" t="s">
        <v>18</v>
      </c>
      <c r="C16" s="52"/>
      <c r="D16" s="25" t="s">
        <v>60</v>
      </c>
      <c r="E16" s="26" t="s">
        <v>62</v>
      </c>
      <c r="F16" s="1"/>
      <c r="G16" s="2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28" t="s">
        <v>19</v>
      </c>
      <c r="C17" s="47"/>
      <c r="D17" s="25"/>
      <c r="E17" s="26"/>
      <c r="F17" s="1"/>
      <c r="G17" s="2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30" t="s">
        <v>20</v>
      </c>
      <c r="C18" s="47"/>
      <c r="D18" s="48" t="s">
        <v>74</v>
      </c>
      <c r="E18" s="26" t="s">
        <v>46</v>
      </c>
      <c r="F18" s="1"/>
      <c r="G18" s="2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30" t="s">
        <v>21</v>
      </c>
      <c r="C19" s="47"/>
      <c r="D19" s="58" t="s">
        <v>41</v>
      </c>
      <c r="E19" s="26" t="s">
        <v>48</v>
      </c>
      <c r="F19" s="1"/>
      <c r="G19" s="2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31"/>
      <c r="C20" s="47"/>
      <c r="D20" s="25"/>
      <c r="E20" s="26"/>
      <c r="F20" s="1"/>
      <c r="G20" s="2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31" t="s">
        <v>22</v>
      </c>
      <c r="C21" s="53">
        <f>SUM(C11:C20)</f>
        <v>7780</v>
      </c>
      <c r="D21" s="25"/>
      <c r="E21" s="26"/>
      <c r="F21" s="1"/>
      <c r="G21" s="2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24"/>
      <c r="C22" s="47"/>
      <c r="D22" s="25"/>
      <c r="E22" s="26"/>
      <c r="F22" s="1"/>
      <c r="G22" s="2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8" t="s">
        <v>23</v>
      </c>
      <c r="C23" s="33"/>
      <c r="D23" s="34"/>
      <c r="E23" s="35"/>
      <c r="F23" s="1"/>
      <c r="G23" s="27" t="s">
        <v>24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32" t="s">
        <v>25</v>
      </c>
      <c r="C24" s="59"/>
      <c r="D24" s="25"/>
      <c r="E24" s="26"/>
      <c r="F24" s="1"/>
      <c r="G24" s="2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24"/>
      <c r="C25" s="59"/>
      <c r="D25" s="25"/>
      <c r="E25" s="26"/>
      <c r="F25" s="1"/>
      <c r="G25" s="2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31" t="s">
        <v>26</v>
      </c>
      <c r="C26" s="60">
        <f>SUM(C24)</f>
        <v>0</v>
      </c>
      <c r="D26" s="25"/>
      <c r="E26" s="26"/>
      <c r="F26" s="1"/>
      <c r="G26" s="2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4"/>
      <c r="C27" s="61"/>
      <c r="D27" s="25"/>
      <c r="E27" s="16"/>
      <c r="F27" s="1"/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4"/>
      <c r="C28" s="61"/>
      <c r="D28" s="25"/>
      <c r="E28" s="16"/>
      <c r="F28" s="1"/>
      <c r="G28" s="2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4"/>
      <c r="C29" s="61"/>
      <c r="D29" s="25"/>
      <c r="E29" s="16"/>
      <c r="F29" s="1"/>
      <c r="G29" s="2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8" t="s">
        <v>27</v>
      </c>
      <c r="C30" s="19"/>
      <c r="D30" s="34"/>
      <c r="E30" s="21"/>
      <c r="F30" s="1"/>
      <c r="G30" s="2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36" t="s">
        <v>28</v>
      </c>
      <c r="C31" s="53">
        <v>1000</v>
      </c>
      <c r="D31" s="69"/>
      <c r="E31" s="39" t="s">
        <v>50</v>
      </c>
      <c r="F31" s="1"/>
      <c r="G31" s="2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27" t="s">
        <v>29</v>
      </c>
      <c r="C32" s="53"/>
      <c r="D32" s="69"/>
      <c r="E32" s="39"/>
      <c r="F32" s="1"/>
      <c r="G32" s="27" t="s">
        <v>30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7" t="s">
        <v>31</v>
      </c>
      <c r="C33" s="53"/>
      <c r="D33" s="70"/>
      <c r="E33" s="39"/>
      <c r="F33" s="1"/>
      <c r="G33" s="27" t="s">
        <v>32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27" t="s">
        <v>63</v>
      </c>
      <c r="C34" s="53">
        <v>1400</v>
      </c>
      <c r="D34" s="70"/>
      <c r="E34" s="39" t="s">
        <v>53</v>
      </c>
      <c r="F34" s="1"/>
      <c r="G34" s="2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27" t="s">
        <v>63</v>
      </c>
      <c r="C35" s="56">
        <v>875</v>
      </c>
      <c r="D35" s="70"/>
      <c r="E35" s="39" t="s">
        <v>55</v>
      </c>
      <c r="F35" s="1"/>
      <c r="G35" s="1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31" t="s">
        <v>35</v>
      </c>
      <c r="C36" s="53">
        <f>SUM(C31:C35)</f>
        <v>3275</v>
      </c>
      <c r="D36" s="69"/>
      <c r="E36" s="41"/>
      <c r="F36" s="1"/>
      <c r="G36" s="1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31"/>
      <c r="C37" s="53"/>
      <c r="D37" s="69"/>
      <c r="E37" s="41"/>
      <c r="F37" s="1"/>
      <c r="G37" s="1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42"/>
      <c r="C38" s="56"/>
      <c r="D38" s="69"/>
      <c r="E38" s="4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44" t="s">
        <v>36</v>
      </c>
      <c r="C39" s="57">
        <f>SUM(C21,C26,C36,)</f>
        <v>11055</v>
      </c>
      <c r="D39" s="62">
        <v>13000</v>
      </c>
      <c r="E39" s="1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1.125" defaultRowHeight="15" customHeight="1" x14ac:dyDescent="0.25"/>
  <cols>
    <col min="1" max="1" width="11.5" customWidth="1"/>
    <col min="2" max="2" width="43.875" customWidth="1"/>
    <col min="3" max="3" width="26.875" customWidth="1"/>
    <col min="4" max="4" width="25.875" customWidth="1"/>
    <col min="5" max="5" width="60.5" customWidth="1"/>
    <col min="6" max="6" width="11.5" customWidth="1"/>
    <col min="7" max="7" width="52.5" customWidth="1"/>
    <col min="8" max="26" width="11.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2" t="s">
        <v>0</v>
      </c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"/>
      <c r="C4" s="4" t="s">
        <v>2</v>
      </c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6" t="s">
        <v>4</v>
      </c>
      <c r="D5" s="7" t="s">
        <v>64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8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0"/>
      <c r="B8" s="11" t="s">
        <v>6</v>
      </c>
      <c r="C8" s="12" t="s">
        <v>7</v>
      </c>
      <c r="D8" s="11" t="s">
        <v>8</v>
      </c>
      <c r="E8" s="11" t="s">
        <v>9</v>
      </c>
      <c r="F8" s="10"/>
      <c r="G8" s="13" t="s">
        <v>10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 x14ac:dyDescent="0.25">
      <c r="A9" s="1"/>
      <c r="B9" s="14"/>
      <c r="C9" s="14"/>
      <c r="D9" s="15"/>
      <c r="E9" s="16"/>
      <c r="F9" s="1"/>
      <c r="G9" s="1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8" t="s">
        <v>11</v>
      </c>
      <c r="C10" s="19"/>
      <c r="D10" s="20"/>
      <c r="E10" s="21"/>
      <c r="F10" s="1"/>
      <c r="G10" s="1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22" t="s">
        <v>38</v>
      </c>
      <c r="C11" s="14"/>
      <c r="D11" s="15"/>
      <c r="E11" s="16"/>
      <c r="F11" s="1"/>
      <c r="G11" s="23" t="s">
        <v>13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22" t="s">
        <v>14</v>
      </c>
      <c r="C12" s="24"/>
      <c r="D12" s="25"/>
      <c r="E12" s="26"/>
      <c r="F12" s="1"/>
      <c r="G12" s="27" t="s">
        <v>15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28" t="s">
        <v>16</v>
      </c>
      <c r="C13" s="24"/>
      <c r="D13" s="25"/>
      <c r="E13" s="26"/>
      <c r="F13" s="1"/>
      <c r="G13" s="23" t="s">
        <v>17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28" t="s">
        <v>18</v>
      </c>
      <c r="C14" s="29"/>
      <c r="D14" s="25"/>
      <c r="E14" s="26"/>
      <c r="F14" s="1"/>
      <c r="G14" s="2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28" t="s">
        <v>19</v>
      </c>
      <c r="C15" s="24"/>
      <c r="D15" s="25"/>
      <c r="E15" s="26"/>
      <c r="F15" s="1"/>
      <c r="G15" s="2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30" t="s">
        <v>20</v>
      </c>
      <c r="C16" s="24"/>
      <c r="D16" s="25"/>
      <c r="E16" s="26"/>
      <c r="F16" s="1"/>
      <c r="G16" s="2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30" t="s">
        <v>21</v>
      </c>
      <c r="C17" s="24"/>
      <c r="D17" s="25"/>
      <c r="E17" s="26"/>
      <c r="F17" s="1"/>
      <c r="G17" s="2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31"/>
      <c r="C18" s="24"/>
      <c r="D18" s="25"/>
      <c r="E18" s="26"/>
      <c r="F18" s="1"/>
      <c r="G18" s="2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31" t="s">
        <v>22</v>
      </c>
      <c r="C19" s="32">
        <f>SUM(C12:C15)</f>
        <v>0</v>
      </c>
      <c r="D19" s="25"/>
      <c r="E19" s="26"/>
      <c r="F19" s="1"/>
      <c r="G19" s="2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24"/>
      <c r="C20" s="24"/>
      <c r="D20" s="25"/>
      <c r="E20" s="26"/>
      <c r="F20" s="1"/>
      <c r="G20" s="2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8" t="s">
        <v>23</v>
      </c>
      <c r="C21" s="33"/>
      <c r="D21" s="34"/>
      <c r="E21" s="35"/>
      <c r="F21" s="1"/>
      <c r="G21" s="27" t="s">
        <v>24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32" t="s">
        <v>25</v>
      </c>
      <c r="C22" s="24"/>
      <c r="D22" s="25"/>
      <c r="E22" s="26"/>
      <c r="F22" s="1"/>
      <c r="G22" s="2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24"/>
      <c r="C23" s="24"/>
      <c r="D23" s="25"/>
      <c r="E23" s="26"/>
      <c r="F23" s="1"/>
      <c r="G23" s="2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31" t="s">
        <v>26</v>
      </c>
      <c r="C24" s="32">
        <f>SUM(C22)</f>
        <v>0</v>
      </c>
      <c r="D24" s="25"/>
      <c r="E24" s="26"/>
      <c r="F24" s="1"/>
      <c r="G24" s="2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4"/>
      <c r="C25" s="14"/>
      <c r="D25" s="15"/>
      <c r="E25" s="16"/>
      <c r="F25" s="1"/>
      <c r="G25" s="2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4"/>
      <c r="C26" s="14"/>
      <c r="D26" s="15"/>
      <c r="E26" s="16"/>
      <c r="F26" s="1"/>
      <c r="G26" s="2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4"/>
      <c r="C27" s="14"/>
      <c r="D27" s="15"/>
      <c r="E27" s="16"/>
      <c r="F27" s="1"/>
      <c r="G27" s="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8" t="s">
        <v>27</v>
      </c>
      <c r="C28" s="19"/>
      <c r="D28" s="20"/>
      <c r="E28" s="21"/>
      <c r="F28" s="1"/>
      <c r="G28" s="2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36" t="s">
        <v>28</v>
      </c>
      <c r="C29" s="37"/>
      <c r="D29" s="38"/>
      <c r="E29" s="39"/>
      <c r="F29" s="1"/>
      <c r="G29" s="2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27" t="s">
        <v>29</v>
      </c>
      <c r="C30" s="37"/>
      <c r="D30" s="38"/>
      <c r="E30" s="39"/>
      <c r="F30" s="1"/>
      <c r="G30" s="27" t="s">
        <v>30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27" t="s">
        <v>31</v>
      </c>
      <c r="C31" s="37"/>
      <c r="D31" s="40"/>
      <c r="E31" s="39"/>
      <c r="F31" s="1"/>
      <c r="G31" s="27" t="s">
        <v>32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27" t="s">
        <v>34</v>
      </c>
      <c r="C32" s="37"/>
      <c r="D32" s="40"/>
      <c r="E32" s="39"/>
      <c r="F32" s="1"/>
      <c r="G32" s="2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27"/>
      <c r="C33" s="37"/>
      <c r="D33" s="40"/>
      <c r="E33" s="39"/>
      <c r="F33" s="1"/>
      <c r="G33" s="1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31" t="s">
        <v>35</v>
      </c>
      <c r="C34" s="37">
        <f>SUM(C29:C31)</f>
        <v>0</v>
      </c>
      <c r="D34" s="38"/>
      <c r="E34" s="41"/>
      <c r="F34" s="1"/>
      <c r="G34" s="1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31"/>
      <c r="C35" s="37"/>
      <c r="D35" s="38"/>
      <c r="E35" s="41"/>
      <c r="F35" s="1"/>
      <c r="G35" s="1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42"/>
      <c r="C36" s="37"/>
      <c r="D36" s="38"/>
      <c r="E36" s="4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44" t="s">
        <v>36</v>
      </c>
      <c r="C37" s="45">
        <f>SUM(C19,C24,C34,)</f>
        <v>0</v>
      </c>
      <c r="D37" s="46"/>
      <c r="E37" s="1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Budget total</vt:lpstr>
      <vt:lpstr>Détail - année 1</vt:lpstr>
      <vt:lpstr>Détail - année 2</vt:lpstr>
      <vt:lpstr>Détail - année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PC</cp:lastModifiedBy>
  <dcterms:created xsi:type="dcterms:W3CDTF">2019-07-17T09:52:20Z</dcterms:created>
  <dcterms:modified xsi:type="dcterms:W3CDTF">2024-09-25T08:38:10Z</dcterms:modified>
</cp:coreProperties>
</file>